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P:\COMMUN\4 - OPERATIONS MENEES PAR RECTORAT\IEN\IEN - 91\Regroupement IEN cité admin Evry\Donnees 2025\CONSULT TRX\3-PIECES ECRITES\3.2 DPFG\EXCEL\"/>
    </mc:Choice>
  </mc:AlternateContent>
  <xr:revisionPtr revIDLastSave="0" documentId="13_ncr:1_{5C87C8D2-C771-4F36-8068-1D883C879BEC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LOT SECOND OEUVRE" sheetId="1" r:id="rId1"/>
  </sheets>
  <definedNames>
    <definedName name="OuvrageDesignation">'LOT SECOND OEUVRE'!$B$11</definedName>
    <definedName name="OuvrageMontant">'LOT SECOND OEUVRE'!#REF!</definedName>
    <definedName name="OuvragePU">'LOT SECOND OEUVRE'!#REF!</definedName>
    <definedName name="OuvrageQuantite">'LOT SECOND OEUVRE'!$D$11</definedName>
    <definedName name="OuvrageReference">'LOT SECOND OEUVRE'!$A$11</definedName>
    <definedName name="OuvrageTempsMEO">'LOT SECOND OEUVRE'!#REF!</definedName>
    <definedName name="OuvrageUnite">'LOT SECOND OEUVRE'!$C$11</definedName>
    <definedName name="ProjetNom">'LOT SECOND OEUVRE'!#REF!</definedName>
    <definedName name="ProjetReference">'LOT SECOND OEUVRE'!#REF!</definedName>
    <definedName name="ProjetTotalAvantRemise">'LOT SECOND OEUVRE'!#REF!</definedName>
    <definedName name="Section_1">'LOT SECOND OEUVRE'!$A$18:$D$18</definedName>
    <definedName name="Section_2">'LOT SECOND OEUVRE'!#REF!</definedName>
    <definedName name="TotalTempsMEO">'LOT SECOND OEUVRE'!#REF!</definedName>
    <definedName name="_xlnm.Print_Area" localSheetId="0">'LOT SECOND OEUVRE'!$A$1:$F$75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1" i="1" l="1"/>
  <c r="F23" i="1"/>
  <c r="F60" i="1" l="1"/>
  <c r="F62" i="1" s="1"/>
  <c r="F63" i="1" s="1"/>
  <c r="F73" i="1" s="1"/>
  <c r="F58" i="1"/>
  <c r="F48" i="1"/>
  <c r="F66" i="1" l="1"/>
  <c r="F52" i="1"/>
  <c r="F40" i="1"/>
  <c r="F39" i="1"/>
  <c r="F37" i="1"/>
  <c r="F35" i="1"/>
  <c r="F22" i="1"/>
  <c r="F59" i="1"/>
  <c r="F57" i="1"/>
  <c r="F61" i="1" l="1"/>
  <c r="F51" i="1"/>
  <c r="F53" i="1"/>
  <c r="F50" i="1"/>
  <c r="F49" i="1"/>
  <c r="F47" i="1"/>
  <c r="F38" i="1"/>
  <c r="F54" i="1" l="1"/>
  <c r="F41" i="1"/>
  <c r="F43" i="1" s="1"/>
  <c r="F19" i="1"/>
  <c r="F20" i="1"/>
  <c r="F24" i="1" s="1"/>
  <c r="F25" i="1"/>
  <c r="F36" i="1"/>
  <c r="F42" i="1" s="1"/>
  <c r="F67" i="1"/>
  <c r="F68" i="1" s="1"/>
  <c r="F30" i="1"/>
  <c r="F31" i="1"/>
  <c r="F29" i="1"/>
  <c r="F16" i="1"/>
  <c r="F15" i="1"/>
  <c r="F14" i="1"/>
  <c r="F44" i="1" l="1"/>
  <c r="F72" i="1" s="1"/>
  <c r="F26" i="1"/>
  <c r="F71" i="1" s="1"/>
  <c r="F32" i="1"/>
  <c r="F17" i="1"/>
  <c r="F70" i="1" s="1"/>
  <c r="F74" i="1" l="1"/>
</calcChain>
</file>

<file path=xl/sharedStrings.xml><?xml version="1.0" encoding="utf-8"?>
<sst xmlns="http://schemas.openxmlformats.org/spreadsheetml/2006/main" count="131" uniqueCount="103">
  <si>
    <t>N°</t>
  </si>
  <si>
    <t>LIBELLE</t>
  </si>
  <si>
    <t>U.</t>
  </si>
  <si>
    <t>Quantité</t>
  </si>
  <si>
    <t>P.U. H.T.</t>
  </si>
  <si>
    <t>Montant H.T.</t>
  </si>
  <si>
    <t>m²</t>
  </si>
  <si>
    <t>ml</t>
  </si>
  <si>
    <t>Créé le :</t>
  </si>
  <si>
    <t xml:space="preserve">Projet : </t>
  </si>
  <si>
    <t>Description :</t>
  </si>
  <si>
    <t xml:space="preserve"> </t>
  </si>
  <si>
    <t xml:space="preserve">u </t>
  </si>
  <si>
    <t>SECOND ŒUVRE</t>
  </si>
  <si>
    <t>LOT 1 :</t>
  </si>
  <si>
    <t>6.1</t>
  </si>
  <si>
    <t>PEE</t>
  </si>
  <si>
    <t>Regroupement de 5 circonscriptions à la Cité Administrative (CAD) d’Evry</t>
  </si>
  <si>
    <t>ens</t>
  </si>
  <si>
    <t>u</t>
  </si>
  <si>
    <t>4.1</t>
  </si>
  <si>
    <t>4.2</t>
  </si>
  <si>
    <t>4.3</t>
  </si>
  <si>
    <t>Cité Administrative d'Evry</t>
  </si>
  <si>
    <t>Rectorat de région de l'Académie IDF</t>
  </si>
  <si>
    <t>4.4</t>
  </si>
  <si>
    <t>2.3</t>
  </si>
  <si>
    <t xml:space="preserve">TOTAL PLOMBERIE </t>
  </si>
  <si>
    <t>5.1</t>
  </si>
  <si>
    <t>5.2</t>
  </si>
  <si>
    <t xml:space="preserve">TOTAL - PLAFOND SUSPENDU </t>
  </si>
  <si>
    <t>TOTAL - CLOISONS</t>
  </si>
  <si>
    <t xml:space="preserve">TOTAL  - TRAITEMENT DES SOLS </t>
  </si>
  <si>
    <t>TOTAL - INSTALLATION DE CHANTIER</t>
  </si>
  <si>
    <t>TOTAL SERRURERIE</t>
  </si>
  <si>
    <t>6.2</t>
  </si>
  <si>
    <t>TOTAL Général H.T. AVEC  OPTIONS</t>
  </si>
  <si>
    <t>Millésime :</t>
  </si>
  <si>
    <t>5.3</t>
  </si>
  <si>
    <t>Nettoyage en fin de chantier, Prestation comprenant :
Le ramassage et l’évacuation des déchets et emballages (le chargement et l’enlèvement des déchets sont à prévoir en complément).</t>
  </si>
  <si>
    <t>Fourniture et pose de cloisons sur ossature métallique</t>
  </si>
  <si>
    <t>Pose de plinthes en médium 100 mm, prêtes à peindre</t>
  </si>
  <si>
    <t>Nettoyage en profondeur de la moquette</t>
  </si>
  <si>
    <t>Fourniture, pose et raccordement de radiateurs à eau de longueur 3 mètres</t>
  </si>
  <si>
    <t>Fourniture, pose et raccordement de radiateurs à eau de longueur 2 mètres</t>
  </si>
  <si>
    <t>Fourniture et pose de robinets thermostatiques</t>
  </si>
  <si>
    <t>Fourniture et pose d’un meuble évier</t>
  </si>
  <si>
    <t>Raccordement de l’évier de la tisanerie en eau chaude et froide – via la toilette attenante</t>
  </si>
  <si>
    <t>Adaptation des portes pour système à ventouse</t>
  </si>
  <si>
    <t>Fourniture, pose et raccordement de boutons de déverrouillage de porte</t>
  </si>
  <si>
    <t>Reprise ponctuelle en enduit des murs existants pour peinture</t>
  </si>
  <si>
    <t>Mise à jour de février 2026</t>
  </si>
  <si>
    <t>1 - INSTALLATION DE CHANTIER</t>
  </si>
  <si>
    <t>2.PLAFOND SUSPENDUS</t>
  </si>
  <si>
    <t>Réemploi des dalles déposées de 60x60 et fourniture (si besoin complément) et pose de dalles de faux plafond de 60x60 (modèle dito existant sur site), comprenant chevilles, tiges filetées, rails.</t>
  </si>
  <si>
    <t xml:space="preserve">3.CLOISONS </t>
  </si>
  <si>
    <t xml:space="preserve">3.1 </t>
  </si>
  <si>
    <t>4. TRAITEMENT DES SOLS</t>
  </si>
  <si>
    <t>Dépose des cloisons existantes</t>
  </si>
  <si>
    <t xml:space="preserve">Préparation des supports pour pose du sol souple – partie concernée par le décloisonnement et tisanerie </t>
  </si>
  <si>
    <t>OPTION – Préparation des supports pour pose du sol souple – sur la totalité de la surface</t>
  </si>
  <si>
    <t>5.PLOMBERIE</t>
  </si>
  <si>
    <t>5.4</t>
  </si>
  <si>
    <t>5.5</t>
  </si>
  <si>
    <t xml:space="preserve">Raccordement de l’évier de la tisanerie à l'évacuation </t>
  </si>
  <si>
    <t>5.6</t>
  </si>
  <si>
    <t>6.SERRURERIE</t>
  </si>
  <si>
    <t>6.3</t>
  </si>
  <si>
    <t>7.PEINTURE</t>
  </si>
  <si>
    <t>7.1</t>
  </si>
  <si>
    <t>7.2</t>
  </si>
  <si>
    <t xml:space="preserve">Démontage du canon existant + fourniture et pose d’un canon à bouton moleté </t>
  </si>
  <si>
    <t xml:space="preserve">OPTION - Dépose soignée des plafonds suspendus sur toute la partie recloisonnée pour réemploi </t>
  </si>
  <si>
    <t>TOTAL PEINTURE</t>
  </si>
  <si>
    <t>6.4</t>
  </si>
  <si>
    <t>TOTAL - OPTION - SERRURERIE</t>
  </si>
  <si>
    <t>Bâche de protection : Bâche étanche en polyéthylène tissé (toile verte à œillets) :
Dimensions : 6,00 m de longueur × 4,00 m de largeur (soit 24 m²). Amortissement au m² sur 20 réemplois. Inclut l’installation et le repliement en fin de chantier.</t>
  </si>
  <si>
    <t>Installation de chantier dans locaux y compris livraison, mise en place de vestiaires et d'un espace de repos restauration. Repliement en fin de chantier.</t>
  </si>
  <si>
    <t>Dépose soignée et partiel des faux plafonds dans les pièces identifiées par l’architecte pour réemploi</t>
  </si>
  <si>
    <t>OPTION – Dépose totale de la moquette</t>
  </si>
  <si>
    <t>Dépose des radiateurs</t>
  </si>
  <si>
    <t xml:space="preserve">OPTION - Démontage des canon existants + fourniture de cylindre rond à bouton </t>
  </si>
  <si>
    <t>2.3.1</t>
  </si>
  <si>
    <t xml:space="preserve">2.4 </t>
  </si>
  <si>
    <t>2.5</t>
  </si>
  <si>
    <t xml:space="preserve">OPTION – Réemploi des dalles déposées 60x60, fourniture complément et pose de dalles de faux plafond (modèle dito existant), comprenant chevilles, tiges filetées, rails sur toute la partie recloisonnée pour réemploi </t>
  </si>
  <si>
    <t>3.2</t>
  </si>
  <si>
    <t>3.3</t>
  </si>
  <si>
    <t>Dépose partielle de la moquette – partie concernée par le décloisonnement et la tisanerie</t>
  </si>
  <si>
    <t>4.3.1</t>
  </si>
  <si>
    <t>4.4.1</t>
  </si>
  <si>
    <t xml:space="preserve">Fourniture et pose d’un revêtement vinyle en lé (U4P3, 19 dB, BFL-S1), incluant découpes et collage, pour les surfaces des parties concernées par le décloisonnement et tisanerie </t>
  </si>
  <si>
    <t>OPTION – Fourniture et pose d’un revêtement vinyle en lé (U4P3, 19 dB, BFL-S1), incluant découpes et collage, sur la totalité de la surface hors locaux réserves</t>
  </si>
  <si>
    <t xml:space="preserve">Travaux de peinture sur tous les murs et les plafonds en béton </t>
  </si>
  <si>
    <t>TOTAL Général H.T. BASE</t>
  </si>
  <si>
    <t xml:space="preserve">Soit un coût de l'option Faux-plafond sur toute la partie recloisonnée de </t>
  </si>
  <si>
    <t xml:space="preserve">Montant de l'option Faux-plafond sur toute la partie recloisonnée de </t>
  </si>
  <si>
    <t>Soit un coût de l'option Traitement des sols sur la totalité de la surface de</t>
  </si>
  <si>
    <t>Montant de l'option Traitement des sols sur la totalité de la surface de</t>
  </si>
  <si>
    <t>Soit un coût de l'option Remplacement des canons (hors tisanerie compris en base) de</t>
  </si>
  <si>
    <t>TOTAL SELON OPTION  - PLAFOND SUSPENDU</t>
  </si>
  <si>
    <t>TOTAL SELON OPTION - TRAITEMENT DES SOLS</t>
  </si>
  <si>
    <t>Montant de l'option Remplacement des canons (hors tisanerie compris en base)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</si>
</sst>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40C];[Red]\-#,##0.00\ [$€-40C]"/>
  </numFmts>
  <fonts count="9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Century Gothic"/>
      <family val="1"/>
    </font>
    <font>
      <b/>
      <sz val="10"/>
      <name val="Century Gothic"/>
      <family val="1"/>
    </font>
    <font>
      <b/>
      <sz val="10"/>
      <color rgb="FFFFFFFF"/>
      <name val="Century Gothic"/>
      <family val="1"/>
    </font>
    <font>
      <sz val="12"/>
      <name val="Century Gothic"/>
      <family val="1"/>
    </font>
    <font>
      <sz val="8"/>
      <name val="Arial"/>
      <family val="2"/>
    </font>
    <font>
      <sz val="10"/>
      <name val="Century Gothic"/>
      <family val="1"/>
      <charset val="1"/>
    </font>
    <font>
      <sz val="10"/>
      <color rgb="FFFF0000"/>
      <name val="Century Gothic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006D71"/>
        <bgColor rgb="FF008080"/>
      </patternFill>
    </fill>
    <fill>
      <patternFill patternType="solid">
        <fgColor theme="9" tint="0.79998168889431442"/>
        <b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/>
        <bgColor rgb="FF008080"/>
      </patternFill>
    </fill>
    <fill>
      <patternFill patternType="solid">
        <fgColor rgb="FFFFFFFF"/>
        <bgColor rgb="FFFDEADA"/>
      </patternFill>
    </fill>
    <fill>
      <patternFill patternType="solid">
        <fgColor theme="9" tint="0.79989013336588644"/>
        <bgColor rgb="FFFFFFFF"/>
      </patternFill>
    </fill>
    <fill>
      <patternFill patternType="solid">
        <fgColor rgb="FFFFFF00"/>
        <bgColor rgb="FFFFFFCC"/>
      </patternFill>
    </fill>
  </fills>
  <borders count="3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dotted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 style="dotted">
        <color rgb="FF000000"/>
      </left>
      <right/>
      <top/>
      <bottom/>
      <diagonal/>
    </border>
    <border>
      <left style="dotted">
        <color rgb="FF000000"/>
      </left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35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0" fontId="3" fillId="0" borderId="9" xfId="0" applyFont="1" applyBorder="1"/>
    <xf numFmtId="0" fontId="3" fillId="0" borderId="0" xfId="0" applyFont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14" fontId="3" fillId="0" borderId="11" xfId="0" applyNumberFormat="1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 shrinkToFit="1"/>
    </xf>
    <xf numFmtId="164" fontId="2" fillId="2" borderId="2" xfId="0" applyNumberFormat="1" applyFont="1" applyFill="1" applyBorder="1" applyAlignment="1">
      <alignment vertical="top" wrapText="1" shrinkToFit="1"/>
    </xf>
    <xf numFmtId="1" fontId="2" fillId="2" borderId="2" xfId="0" applyNumberFormat="1" applyFont="1" applyFill="1" applyBorder="1" applyAlignment="1">
      <alignment vertical="top" wrapText="1" shrinkToFi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right" vertical="center" wrapText="1"/>
    </xf>
    <xf numFmtId="164" fontId="4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4" fontId="2" fillId="0" borderId="0" xfId="0" applyNumberFormat="1" applyFont="1"/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top" wrapText="1" shrinkToFit="1"/>
    </xf>
    <xf numFmtId="4" fontId="2" fillId="2" borderId="3" xfId="0" applyNumberFormat="1" applyFont="1" applyFill="1" applyBorder="1" applyAlignment="1">
      <alignment horizontal="left" vertical="top" wrapText="1"/>
    </xf>
    <xf numFmtId="4" fontId="0" fillId="0" borderId="0" xfId="0" applyNumberFormat="1"/>
    <xf numFmtId="0" fontId="2" fillId="0" borderId="0" xfId="0" applyFont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3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top"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vertical="top" wrapText="1" shrinkToFit="1"/>
    </xf>
    <xf numFmtId="0" fontId="2" fillId="2" borderId="20" xfId="0" applyFont="1" applyFill="1" applyBorder="1" applyAlignment="1">
      <alignment vertical="top" wrapText="1" shrinkToFit="1"/>
    </xf>
    <xf numFmtId="0" fontId="2" fillId="2" borderId="21" xfId="0" applyFont="1" applyFill="1" applyBorder="1" applyAlignment="1">
      <alignment vertical="top" wrapText="1" shrinkToFit="1"/>
    </xf>
    <xf numFmtId="164" fontId="2" fillId="2" borderId="22" xfId="0" applyNumberFormat="1" applyFont="1" applyFill="1" applyBorder="1" applyAlignment="1">
      <alignment vertical="top" wrapText="1" shrinkToFit="1"/>
    </xf>
    <xf numFmtId="0" fontId="2" fillId="2" borderId="23" xfId="0" applyFont="1" applyFill="1" applyBorder="1" applyAlignment="1">
      <alignment vertical="top" wrapText="1" shrinkToFit="1"/>
    </xf>
    <xf numFmtId="0" fontId="2" fillId="2" borderId="24" xfId="0" applyFont="1" applyFill="1" applyBorder="1" applyAlignment="1">
      <alignment vertical="top" wrapText="1" shrinkToFit="1"/>
    </xf>
    <xf numFmtId="4" fontId="2" fillId="2" borderId="24" xfId="0" applyNumberFormat="1" applyFont="1" applyFill="1" applyBorder="1" applyAlignment="1">
      <alignment vertical="top" wrapText="1" shrinkToFit="1"/>
    </xf>
    <xf numFmtId="164" fontId="2" fillId="2" borderId="24" xfId="0" applyNumberFormat="1" applyFont="1" applyFill="1" applyBorder="1" applyAlignment="1">
      <alignment vertical="top" wrapText="1" shrinkToFit="1"/>
    </xf>
    <xf numFmtId="164" fontId="2" fillId="2" borderId="25" xfId="0" applyNumberFormat="1" applyFont="1" applyFill="1" applyBorder="1" applyAlignment="1">
      <alignment vertical="top" wrapText="1" shrinkToFit="1"/>
    </xf>
    <xf numFmtId="0" fontId="2" fillId="0" borderId="2" xfId="0" applyFont="1" applyBorder="1" applyAlignment="1">
      <alignment vertical="top" wrapText="1" shrinkToFit="1"/>
    </xf>
    <xf numFmtId="4" fontId="2" fillId="0" borderId="2" xfId="0" applyNumberFormat="1" applyFont="1" applyBorder="1" applyAlignment="1">
      <alignment vertical="top" wrapText="1" shrinkToFit="1"/>
    </xf>
    <xf numFmtId="164" fontId="2" fillId="0" borderId="2" xfId="0" applyNumberFormat="1" applyFont="1" applyBorder="1" applyAlignment="1">
      <alignment vertical="top" wrapText="1" shrinkToFit="1"/>
    </xf>
    <xf numFmtId="0" fontId="2" fillId="2" borderId="14" xfId="0" applyFont="1" applyFill="1" applyBorder="1" applyAlignment="1">
      <alignment vertical="top" wrapText="1" shrinkToFit="1"/>
    </xf>
    <xf numFmtId="4" fontId="2" fillId="2" borderId="14" xfId="0" applyNumberFormat="1" applyFont="1" applyFill="1" applyBorder="1" applyAlignment="1">
      <alignment vertical="top" wrapText="1" shrinkToFit="1"/>
    </xf>
    <xf numFmtId="164" fontId="2" fillId="2" borderId="14" xfId="0" applyNumberFormat="1" applyFont="1" applyFill="1" applyBorder="1" applyAlignment="1">
      <alignment vertical="top" wrapText="1" shrinkToFit="1"/>
    </xf>
    <xf numFmtId="0" fontId="2" fillId="0" borderId="21" xfId="0" applyFont="1" applyBorder="1" applyAlignment="1">
      <alignment vertical="top" wrapText="1" shrinkToFit="1"/>
    </xf>
    <xf numFmtId="164" fontId="2" fillId="0" borderId="22" xfId="0" applyNumberFormat="1" applyFont="1" applyBorder="1" applyAlignment="1">
      <alignment vertical="top" wrapText="1" shrinkToFit="1"/>
    </xf>
    <xf numFmtId="0" fontId="2" fillId="2" borderId="27" xfId="0" applyFont="1" applyFill="1" applyBorder="1" applyAlignment="1">
      <alignment horizontal="left" vertical="top" wrapText="1"/>
    </xf>
    <xf numFmtId="3" fontId="2" fillId="2" borderId="27" xfId="0" applyNumberFormat="1" applyFont="1" applyFill="1" applyBorder="1" applyAlignment="1">
      <alignment horizontal="center" vertical="top" wrapText="1"/>
    </xf>
    <xf numFmtId="164" fontId="2" fillId="2" borderId="27" xfId="0" applyNumberFormat="1" applyFont="1" applyFill="1" applyBorder="1" applyAlignment="1">
      <alignment horizontal="righ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vertical="top" wrapText="1" shrinkToFit="1"/>
    </xf>
    <xf numFmtId="4" fontId="2" fillId="2" borderId="26" xfId="0" applyNumberFormat="1" applyFont="1" applyFill="1" applyBorder="1" applyAlignment="1">
      <alignment vertical="top" wrapText="1" shrinkToFit="1"/>
    </xf>
    <xf numFmtId="164" fontId="2" fillId="2" borderId="26" xfId="0" applyNumberFormat="1" applyFont="1" applyFill="1" applyBorder="1" applyAlignment="1">
      <alignment vertical="top" wrapText="1" shrinkToFit="1"/>
    </xf>
    <xf numFmtId="0" fontId="2" fillId="2" borderId="27" xfId="0" applyFont="1" applyFill="1" applyBorder="1" applyAlignment="1">
      <alignment vertical="top" wrapText="1" shrinkToFit="1"/>
    </xf>
    <xf numFmtId="164" fontId="2" fillId="2" borderId="27" xfId="0" applyNumberFormat="1" applyFont="1" applyFill="1" applyBorder="1" applyAlignment="1">
      <alignment vertical="top" wrapText="1" shrinkToFit="1"/>
    </xf>
    <xf numFmtId="0" fontId="2" fillId="2" borderId="28" xfId="0" applyFont="1" applyFill="1" applyBorder="1" applyAlignment="1">
      <alignment vertical="top" wrapText="1" shrinkToFit="1"/>
    </xf>
    <xf numFmtId="164" fontId="2" fillId="2" borderId="29" xfId="0" applyNumberFormat="1" applyFont="1" applyFill="1" applyBorder="1" applyAlignment="1">
      <alignment vertical="top" wrapText="1" shrinkToFit="1"/>
    </xf>
    <xf numFmtId="0" fontId="2" fillId="2" borderId="30" xfId="0" applyFont="1" applyFill="1" applyBorder="1" applyAlignment="1">
      <alignment vertical="top" wrapText="1" shrinkToFit="1"/>
    </xf>
    <xf numFmtId="164" fontId="2" fillId="2" borderId="31" xfId="0" applyNumberFormat="1" applyFont="1" applyFill="1" applyBorder="1" applyAlignment="1">
      <alignment vertical="top" wrapText="1" shrinkToFit="1"/>
    </xf>
    <xf numFmtId="0" fontId="2" fillId="2" borderId="16" xfId="0" applyFont="1" applyFill="1" applyBorder="1" applyAlignment="1">
      <alignment vertical="top" wrapText="1" shrinkToFit="1"/>
    </xf>
    <xf numFmtId="4" fontId="2" fillId="2" borderId="16" xfId="0" applyNumberFormat="1" applyFont="1" applyFill="1" applyBorder="1" applyAlignment="1">
      <alignment vertical="top" wrapText="1" shrinkToFit="1"/>
    </xf>
    <xf numFmtId="164" fontId="2" fillId="2" borderId="16" xfId="0" applyNumberFormat="1" applyFont="1" applyFill="1" applyBorder="1" applyAlignment="1">
      <alignment vertical="top" wrapText="1" shrinkToFit="1"/>
    </xf>
    <xf numFmtId="3" fontId="2" fillId="2" borderId="16" xfId="0" applyNumberFormat="1" applyFont="1" applyFill="1" applyBorder="1" applyAlignment="1">
      <alignment horizontal="center" vertical="top" wrapText="1"/>
    </xf>
    <xf numFmtId="164" fontId="2" fillId="2" borderId="16" xfId="0" applyNumberFormat="1" applyFont="1" applyFill="1" applyBorder="1" applyAlignment="1">
      <alignment horizontal="right" vertical="top" wrapText="1"/>
    </xf>
    <xf numFmtId="0" fontId="0" fillId="0" borderId="14" xfId="0" applyBorder="1"/>
    <xf numFmtId="0" fontId="2" fillId="2" borderId="29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vertical="top" wrapText="1" shrinkToFit="1"/>
    </xf>
    <xf numFmtId="0" fontId="2" fillId="4" borderId="26" xfId="0" applyFont="1" applyFill="1" applyBorder="1" applyAlignment="1">
      <alignment vertical="top" wrapText="1" shrinkToFit="1"/>
    </xf>
    <xf numFmtId="4" fontId="2" fillId="4" borderId="26" xfId="0" applyNumberFormat="1" applyFont="1" applyFill="1" applyBorder="1" applyAlignment="1">
      <alignment vertical="top" wrapText="1" shrinkToFit="1"/>
    </xf>
    <xf numFmtId="164" fontId="2" fillId="4" borderId="26" xfId="0" applyNumberFormat="1" applyFont="1" applyFill="1" applyBorder="1" applyAlignment="1">
      <alignment vertical="top" wrapText="1" shrinkToFit="1"/>
    </xf>
    <xf numFmtId="0" fontId="2" fillId="0" borderId="2" xfId="0" applyFont="1" applyBorder="1" applyAlignment="1">
      <alignment horizontal="left" vertical="top" wrapText="1"/>
    </xf>
    <xf numFmtId="3" fontId="2" fillId="0" borderId="2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right" vertical="top" wrapText="1"/>
    </xf>
    <xf numFmtId="4" fontId="0" fillId="0" borderId="14" xfId="0" applyNumberFormat="1" applyBorder="1"/>
    <xf numFmtId="0" fontId="2" fillId="4" borderId="16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vertical="top" wrapText="1" shrinkToFit="1"/>
    </xf>
    <xf numFmtId="4" fontId="2" fillId="5" borderId="2" xfId="0" applyNumberFormat="1" applyFont="1" applyFill="1" applyBorder="1" applyAlignment="1">
      <alignment vertical="top" wrapText="1" shrinkToFit="1"/>
    </xf>
    <xf numFmtId="164" fontId="2" fillId="5" borderId="2" xfId="0" applyNumberFormat="1" applyFont="1" applyFill="1" applyBorder="1" applyAlignment="1">
      <alignment vertical="top" wrapText="1" shrinkToFit="1"/>
    </xf>
    <xf numFmtId="4" fontId="2" fillId="4" borderId="2" xfId="0" applyNumberFormat="1" applyFont="1" applyFill="1" applyBorder="1" applyAlignment="1">
      <alignment vertical="top" wrapText="1" shrinkToFit="1"/>
    </xf>
    <xf numFmtId="164" fontId="2" fillId="4" borderId="2" xfId="0" applyNumberFormat="1" applyFont="1" applyFill="1" applyBorder="1" applyAlignment="1">
      <alignment vertical="top" wrapText="1" shrinkToFit="1"/>
    </xf>
    <xf numFmtId="0" fontId="2" fillId="0" borderId="26" xfId="0" applyFont="1" applyBorder="1" applyAlignment="1">
      <alignment horizontal="left" vertical="top" wrapText="1"/>
    </xf>
    <xf numFmtId="3" fontId="2" fillId="0" borderId="26" xfId="0" applyNumberFormat="1" applyFont="1" applyBorder="1" applyAlignment="1">
      <alignment horizontal="center" vertical="top" wrapText="1"/>
    </xf>
    <xf numFmtId="164" fontId="2" fillId="0" borderId="26" xfId="0" applyNumberFormat="1" applyFont="1" applyBorder="1" applyAlignment="1">
      <alignment horizontal="right" vertical="top" wrapText="1"/>
    </xf>
    <xf numFmtId="4" fontId="0" fillId="0" borderId="0" xfId="0" applyNumberFormat="1" applyAlignment="1">
      <alignment horizontal="center"/>
    </xf>
    <xf numFmtId="4" fontId="2" fillId="0" borderId="27" xfId="0" applyNumberFormat="1" applyFont="1" applyBorder="1" applyAlignment="1">
      <alignment vertical="top" wrapText="1" shrinkToFit="1"/>
    </xf>
    <xf numFmtId="0" fontId="4" fillId="6" borderId="5" xfId="0" applyFont="1" applyFill="1" applyBorder="1" applyAlignment="1">
      <alignment horizontal="right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top" wrapText="1"/>
    </xf>
    <xf numFmtId="0" fontId="2" fillId="4" borderId="27" xfId="0" applyFont="1" applyFill="1" applyBorder="1" applyAlignment="1">
      <alignment horizontal="left" vertical="top" wrapText="1"/>
    </xf>
    <xf numFmtId="3" fontId="2" fillId="4" borderId="27" xfId="0" applyNumberFormat="1" applyFont="1" applyFill="1" applyBorder="1" applyAlignment="1">
      <alignment horizontal="center" vertical="top" wrapText="1"/>
    </xf>
    <xf numFmtId="164" fontId="2" fillId="4" borderId="27" xfId="0" applyNumberFormat="1" applyFont="1" applyFill="1" applyBorder="1" applyAlignment="1">
      <alignment horizontal="right" vertical="top" wrapText="1"/>
    </xf>
    <xf numFmtId="164" fontId="2" fillId="4" borderId="2" xfId="0" applyNumberFormat="1" applyFont="1" applyFill="1" applyBorder="1" applyAlignment="1">
      <alignment horizontal="right" vertical="top" wrapText="1"/>
    </xf>
    <xf numFmtId="0" fontId="3" fillId="0" borderId="9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7" fillId="0" borderId="2" xfId="0" applyFont="1" applyBorder="1" applyAlignment="1">
      <alignment vertical="top" wrapText="1" shrinkToFit="1"/>
    </xf>
    <xf numFmtId="0" fontId="7" fillId="8" borderId="2" xfId="0" applyFont="1" applyFill="1" applyBorder="1" applyAlignment="1">
      <alignment vertical="top" wrapText="1" shrinkToFit="1"/>
    </xf>
    <xf numFmtId="0" fontId="2" fillId="8" borderId="2" xfId="0" applyFont="1" applyFill="1" applyBorder="1" applyAlignment="1">
      <alignment vertical="top" wrapText="1" shrinkToFit="1"/>
    </xf>
    <xf numFmtId="0" fontId="7" fillId="9" borderId="26" xfId="0" applyFont="1" applyFill="1" applyBorder="1" applyAlignment="1">
      <alignment vertical="top" wrapText="1" shrinkToFit="1"/>
    </xf>
    <xf numFmtId="0" fontId="7" fillId="8" borderId="26" xfId="0" applyFont="1" applyFill="1" applyBorder="1" applyAlignment="1">
      <alignment vertical="top" wrapText="1" shrinkToFit="1"/>
    </xf>
    <xf numFmtId="0" fontId="7" fillId="8" borderId="16" xfId="0" applyFont="1" applyFill="1" applyBorder="1" applyAlignment="1">
      <alignment horizontal="left" vertical="top" wrapText="1"/>
    </xf>
    <xf numFmtId="0" fontId="7" fillId="9" borderId="2" xfId="0" applyFont="1" applyFill="1" applyBorder="1" applyAlignment="1">
      <alignment vertical="top" wrapText="1" shrinkToFit="1"/>
    </xf>
    <xf numFmtId="0" fontId="7" fillId="8" borderId="2" xfId="0" applyFont="1" applyFill="1" applyBorder="1" applyAlignment="1">
      <alignment horizontal="left" vertical="top" wrapText="1"/>
    </xf>
    <xf numFmtId="0" fontId="7" fillId="0" borderId="26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9" borderId="27" xfId="0" applyFont="1" applyFill="1" applyBorder="1" applyAlignment="1">
      <alignment horizontal="left" vertical="top" wrapText="1"/>
    </xf>
    <xf numFmtId="0" fontId="7" fillId="8" borderId="27" xfId="0" applyFont="1" applyFill="1" applyBorder="1" applyAlignment="1">
      <alignment vertical="top" wrapText="1" shrinkToFit="1"/>
    </xf>
    <xf numFmtId="0" fontId="2" fillId="2" borderId="0" xfId="0" applyFont="1" applyFill="1" applyBorder="1" applyAlignment="1">
      <alignment horizontal="left" vertical="top" wrapText="1"/>
    </xf>
    <xf numFmtId="0" fontId="8" fillId="10" borderId="16" xfId="0" applyFont="1" applyFill="1" applyBorder="1" applyAlignment="1">
      <alignment vertical="top" wrapText="1" shrinkToFit="1"/>
    </xf>
    <xf numFmtId="0" fontId="8" fillId="10" borderId="14" xfId="0" applyFont="1" applyFill="1" applyBorder="1" applyAlignment="1">
      <alignment vertical="top" wrapText="1" shrinkToFit="1"/>
    </xf>
    <xf numFmtId="4" fontId="8" fillId="10" borderId="14" xfId="0" applyNumberFormat="1" applyFont="1" applyFill="1" applyBorder="1" applyAlignment="1">
      <alignment vertical="top" wrapText="1" shrinkToFit="1"/>
    </xf>
    <xf numFmtId="164" fontId="8" fillId="10" borderId="14" xfId="0" applyNumberFormat="1" applyFont="1" applyFill="1" applyBorder="1" applyAlignment="1">
      <alignment vertical="top" wrapText="1" shrinkToFit="1"/>
    </xf>
    <xf numFmtId="164" fontId="8" fillId="10" borderId="31" xfId="0" applyNumberFormat="1" applyFont="1" applyFill="1" applyBorder="1" applyAlignment="1">
      <alignment vertical="top" wrapText="1" shrinkToFit="1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3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9" xfId="0" applyFont="1" applyFill="1" applyBorder="1" applyAlignment="1">
      <alignment horizontal="left" vertical="top" wrapText="1"/>
    </xf>
    <xf numFmtId="0" fontId="2" fillId="2" borderId="32" xfId="0" applyFont="1" applyFill="1" applyBorder="1" applyAlignment="1">
      <alignment vertical="top" wrapText="1" shrinkToFit="1"/>
    </xf>
    <xf numFmtId="0" fontId="2" fillId="2" borderId="14" xfId="0" applyFont="1" applyFill="1" applyBorder="1" applyAlignment="1">
      <alignment vertical="top" wrapText="1" shrinkToFit="1"/>
    </xf>
    <xf numFmtId="0" fontId="2" fillId="2" borderId="3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35" xfId="0" applyFont="1" applyFill="1" applyBorder="1" applyAlignment="1">
      <alignment horizontal="left" vertical="top" wrapText="1"/>
    </xf>
    <xf numFmtId="0" fontId="2" fillId="2" borderId="17" xfId="0" applyFont="1" applyFill="1" applyBorder="1" applyAlignment="1">
      <alignment vertical="top" wrapText="1" shrinkToFit="1"/>
    </xf>
    <xf numFmtId="0" fontId="2" fillId="2" borderId="18" xfId="0" applyFont="1" applyFill="1" applyBorder="1" applyAlignment="1">
      <alignment vertical="top" wrapText="1" shrinkToFi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6D71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8"/>
  <sheetViews>
    <sheetView showZeros="0" tabSelected="1" view="pageBreakPreview" zoomScale="85" zoomScaleNormal="85" zoomScaleSheetLayoutView="85" workbookViewId="0">
      <selection activeCell="J63" sqref="J63"/>
    </sheetView>
  </sheetViews>
  <sheetFormatPr baseColWidth="10" defaultColWidth="9.5703125" defaultRowHeight="12.75" x14ac:dyDescent="0.2"/>
  <cols>
    <col min="1" max="1" width="11.85546875" bestFit="1" customWidth="1"/>
    <col min="2" max="2" width="89.140625" customWidth="1"/>
    <col min="3" max="3" width="5" customWidth="1"/>
    <col min="4" max="4" width="9.5703125" style="29" customWidth="1"/>
    <col min="5" max="5" width="10.85546875" customWidth="1"/>
    <col min="6" max="6" width="13.85546875" customWidth="1"/>
    <col min="7" max="246" width="8.85546875" customWidth="1"/>
  </cols>
  <sheetData>
    <row r="1" spans="1:6" ht="13.5" x14ac:dyDescent="0.25">
      <c r="A1" s="1"/>
      <c r="B1" s="1"/>
      <c r="C1" s="1"/>
      <c r="D1" s="24"/>
      <c r="E1" s="1"/>
      <c r="F1" s="1"/>
    </row>
    <row r="2" spans="1:6" x14ac:dyDescent="0.2">
      <c r="A2" s="2"/>
      <c r="B2" s="3"/>
      <c r="C2" s="119" t="s">
        <v>24</v>
      </c>
      <c r="D2" s="120"/>
      <c r="E2" s="120"/>
      <c r="F2" s="120"/>
    </row>
    <row r="3" spans="1:6" x14ac:dyDescent="0.2">
      <c r="A3" s="4" t="s">
        <v>8</v>
      </c>
      <c r="B3" s="5">
        <v>45945</v>
      </c>
      <c r="C3" s="119" t="s">
        <v>23</v>
      </c>
      <c r="D3" s="120"/>
      <c r="E3" s="120"/>
      <c r="F3" s="120"/>
    </row>
    <row r="4" spans="1:6" x14ac:dyDescent="0.2">
      <c r="A4" s="6" t="s">
        <v>37</v>
      </c>
      <c r="B4" s="7" t="s">
        <v>51</v>
      </c>
      <c r="C4" s="119"/>
      <c r="D4" s="120"/>
      <c r="E4" s="120"/>
      <c r="F4" s="120"/>
    </row>
    <row r="5" spans="1:6" x14ac:dyDescent="0.2">
      <c r="A5" s="8"/>
      <c r="B5" s="9"/>
      <c r="C5" s="99"/>
      <c r="D5" s="100"/>
      <c r="E5" s="100"/>
      <c r="F5" s="22"/>
    </row>
    <row r="6" spans="1:6" ht="13.5" x14ac:dyDescent="0.25">
      <c r="A6" s="1"/>
      <c r="B6" s="1"/>
      <c r="C6" s="1"/>
      <c r="D6" s="24"/>
      <c r="E6" s="1"/>
      <c r="F6" s="1"/>
    </row>
    <row r="7" spans="1:6" ht="27.95" customHeight="1" x14ac:dyDescent="0.25">
      <c r="A7" s="7" t="s">
        <v>9</v>
      </c>
      <c r="B7" s="10" t="s">
        <v>16</v>
      </c>
      <c r="C7" s="1"/>
      <c r="D7" s="24"/>
      <c r="E7" s="1"/>
      <c r="F7" s="1"/>
    </row>
    <row r="8" spans="1:6" ht="23.85" customHeight="1" x14ac:dyDescent="0.25">
      <c r="A8" s="7" t="s">
        <v>10</v>
      </c>
      <c r="B8" s="30" t="s">
        <v>17</v>
      </c>
      <c r="C8" s="1"/>
      <c r="D8" s="24"/>
      <c r="E8" s="1"/>
      <c r="F8" s="1"/>
    </row>
    <row r="9" spans="1:6" ht="15.95" customHeight="1" x14ac:dyDescent="0.25">
      <c r="A9" s="7" t="s">
        <v>14</v>
      </c>
      <c r="B9" s="10" t="s">
        <v>13</v>
      </c>
      <c r="C9" s="1"/>
      <c r="D9" s="24"/>
      <c r="E9" s="1"/>
      <c r="F9" s="1"/>
    </row>
    <row r="10" spans="1:6" ht="42.95" customHeight="1" thickBot="1" x14ac:dyDescent="0.3">
      <c r="A10" s="7"/>
      <c r="B10" s="10"/>
      <c r="C10" s="7"/>
      <c r="D10" s="24"/>
      <c r="E10" s="1"/>
      <c r="F10" s="1"/>
    </row>
    <row r="11" spans="1:6" ht="13.5" thickBot="1" x14ac:dyDescent="0.25">
      <c r="A11" s="11" t="s">
        <v>0</v>
      </c>
      <c r="B11" s="11" t="s">
        <v>1</v>
      </c>
      <c r="C11" s="11" t="s">
        <v>2</v>
      </c>
      <c r="D11" s="25" t="s">
        <v>3</v>
      </c>
      <c r="E11" s="11" t="s">
        <v>4</v>
      </c>
      <c r="F11" s="11" t="s">
        <v>5</v>
      </c>
    </row>
    <row r="12" spans="1:6" ht="33" customHeight="1" thickBot="1" x14ac:dyDescent="0.25">
      <c r="A12" s="12" t="s">
        <v>11</v>
      </c>
      <c r="B12" s="13"/>
      <c r="C12" s="13"/>
      <c r="D12" s="26"/>
      <c r="E12" s="13"/>
      <c r="F12" s="14"/>
    </row>
    <row r="13" spans="1:6" ht="13.5" customHeight="1" x14ac:dyDescent="0.2">
      <c r="A13" s="133" t="s">
        <v>52</v>
      </c>
      <c r="B13" s="134"/>
      <c r="C13" s="134"/>
      <c r="D13" s="134"/>
      <c r="E13" s="36"/>
      <c r="F13" s="37"/>
    </row>
    <row r="14" spans="1:6" ht="27" x14ac:dyDescent="0.2">
      <c r="A14" s="51">
        <v>0</v>
      </c>
      <c r="B14" s="101" t="s">
        <v>77</v>
      </c>
      <c r="C14" s="45" t="s">
        <v>18</v>
      </c>
      <c r="D14" s="46"/>
      <c r="E14" s="47"/>
      <c r="F14" s="52">
        <f>E14*D14</f>
        <v>0</v>
      </c>
    </row>
    <row r="15" spans="1:6" ht="40.5" x14ac:dyDescent="0.2">
      <c r="A15" s="38">
        <v>0</v>
      </c>
      <c r="B15" s="102" t="s">
        <v>39</v>
      </c>
      <c r="C15" s="15" t="s">
        <v>6</v>
      </c>
      <c r="D15" s="27"/>
      <c r="E15" s="16"/>
      <c r="F15" s="39">
        <f>E15*D15</f>
        <v>0</v>
      </c>
    </row>
    <row r="16" spans="1:6" ht="40.5" x14ac:dyDescent="0.2">
      <c r="A16" s="38">
        <v>0</v>
      </c>
      <c r="B16" s="102" t="s">
        <v>76</v>
      </c>
      <c r="C16" s="15" t="s">
        <v>6</v>
      </c>
      <c r="D16" s="27"/>
      <c r="E16" s="16"/>
      <c r="F16" s="39">
        <f>E16*D16</f>
        <v>0</v>
      </c>
    </row>
    <row r="17" spans="1:6" ht="13.35" customHeight="1" thickBot="1" x14ac:dyDescent="0.25">
      <c r="A17" s="40"/>
      <c r="B17" s="41" t="s">
        <v>33</v>
      </c>
      <c r="C17" s="41"/>
      <c r="D17" s="42"/>
      <c r="E17" s="43"/>
      <c r="F17" s="44">
        <f>SUM(F14:F16)</f>
        <v>0</v>
      </c>
    </row>
    <row r="18" spans="1:6" ht="12.95" customHeight="1" x14ac:dyDescent="0.2">
      <c r="A18" s="121" t="s">
        <v>13</v>
      </c>
      <c r="B18" s="122"/>
      <c r="C18" s="122"/>
      <c r="D18" s="122"/>
      <c r="E18" s="23"/>
      <c r="F18" s="23"/>
    </row>
    <row r="19" spans="1:6" ht="13.5" customHeight="1" x14ac:dyDescent="0.2">
      <c r="A19" s="128" t="s">
        <v>53</v>
      </c>
      <c r="B19" s="129"/>
      <c r="C19" s="129"/>
      <c r="D19" s="129"/>
      <c r="E19" s="31"/>
      <c r="F19" s="16">
        <f>E19*D19</f>
        <v>0</v>
      </c>
    </row>
    <row r="20" spans="1:6" ht="27" x14ac:dyDescent="0.2">
      <c r="A20" s="15" t="s">
        <v>26</v>
      </c>
      <c r="B20" s="103" t="s">
        <v>78</v>
      </c>
      <c r="C20" s="15" t="s">
        <v>6</v>
      </c>
      <c r="D20" s="27"/>
      <c r="E20" s="16"/>
      <c r="F20" s="16">
        <f>E20*D20</f>
        <v>0</v>
      </c>
    </row>
    <row r="21" spans="1:6" ht="27" x14ac:dyDescent="0.2">
      <c r="A21" s="73" t="s">
        <v>82</v>
      </c>
      <c r="B21" s="104" t="s">
        <v>72</v>
      </c>
      <c r="C21" s="73" t="s">
        <v>6</v>
      </c>
      <c r="D21" s="75"/>
      <c r="E21" s="86"/>
      <c r="F21" s="86">
        <f>E21*D21</f>
        <v>0</v>
      </c>
    </row>
    <row r="22" spans="1:6" ht="40.5" x14ac:dyDescent="0.2">
      <c r="A22" s="15" t="s">
        <v>83</v>
      </c>
      <c r="B22" s="105" t="s">
        <v>54</v>
      </c>
      <c r="C22" s="57" t="s">
        <v>6</v>
      </c>
      <c r="D22" s="58"/>
      <c r="E22" s="59"/>
      <c r="F22" s="59">
        <f>E22*D22</f>
        <v>0</v>
      </c>
    </row>
    <row r="23" spans="1:6" ht="42.95" customHeight="1" x14ac:dyDescent="0.2">
      <c r="A23" s="73" t="s">
        <v>84</v>
      </c>
      <c r="B23" s="104" t="s">
        <v>85</v>
      </c>
      <c r="C23" s="74" t="s">
        <v>6</v>
      </c>
      <c r="D23" s="75"/>
      <c r="E23" s="76"/>
      <c r="F23" s="76">
        <f>E23*D23</f>
        <v>0</v>
      </c>
    </row>
    <row r="24" spans="1:6" ht="13.5" x14ac:dyDescent="0.2">
      <c r="A24" s="60"/>
      <c r="B24" s="15" t="s">
        <v>30</v>
      </c>
      <c r="C24" s="62"/>
      <c r="D24" s="49"/>
      <c r="E24" s="63"/>
      <c r="F24" s="16">
        <f>F20+F22</f>
        <v>0</v>
      </c>
    </row>
    <row r="25" spans="1:6" ht="13.5" x14ac:dyDescent="0.2">
      <c r="A25" s="64"/>
      <c r="B25" s="15" t="s">
        <v>100</v>
      </c>
      <c r="C25" s="62"/>
      <c r="D25" s="49"/>
      <c r="E25" s="63"/>
      <c r="F25" s="65">
        <f>F21+F23</f>
        <v>0</v>
      </c>
    </row>
    <row r="26" spans="1:6" ht="13.5" x14ac:dyDescent="0.2">
      <c r="A26" s="64"/>
      <c r="B26" s="114" t="s">
        <v>95</v>
      </c>
      <c r="C26" s="115"/>
      <c r="D26" s="116"/>
      <c r="E26" s="117"/>
      <c r="F26" s="118">
        <f>F25-F24</f>
        <v>0</v>
      </c>
    </row>
    <row r="27" spans="1:6" ht="13.5" x14ac:dyDescent="0.2">
      <c r="A27" s="64"/>
      <c r="B27" s="66"/>
      <c r="C27" s="48"/>
      <c r="D27" s="49"/>
      <c r="E27" s="50"/>
      <c r="F27" s="65"/>
    </row>
    <row r="28" spans="1:6" ht="12.95" customHeight="1" x14ac:dyDescent="0.2">
      <c r="A28" s="56" t="s">
        <v>55</v>
      </c>
      <c r="B28" s="31"/>
      <c r="C28" s="31"/>
      <c r="D28" s="31"/>
      <c r="E28" s="31"/>
      <c r="F28" s="72"/>
    </row>
    <row r="29" spans="1:6" ht="13.5" x14ac:dyDescent="0.2">
      <c r="A29" s="17" t="s">
        <v>56</v>
      </c>
      <c r="B29" s="102" t="s">
        <v>58</v>
      </c>
      <c r="C29" s="15" t="s">
        <v>12</v>
      </c>
      <c r="D29" s="27"/>
      <c r="E29" s="16"/>
      <c r="F29" s="16">
        <f>E29*D29</f>
        <v>0</v>
      </c>
    </row>
    <row r="30" spans="1:6" ht="13.5" x14ac:dyDescent="0.2">
      <c r="A30" s="17" t="s">
        <v>86</v>
      </c>
      <c r="B30" s="102" t="s">
        <v>40</v>
      </c>
      <c r="C30" s="15" t="s">
        <v>7</v>
      </c>
      <c r="D30" s="27"/>
      <c r="E30" s="16"/>
      <c r="F30" s="16">
        <f t="shared" ref="F30:F31" si="0">E30*D30</f>
        <v>0</v>
      </c>
    </row>
    <row r="31" spans="1:6" ht="13.5" x14ac:dyDescent="0.2">
      <c r="A31" s="17" t="s">
        <v>87</v>
      </c>
      <c r="B31" s="101" t="s">
        <v>41</v>
      </c>
      <c r="C31" s="45" t="s">
        <v>7</v>
      </c>
      <c r="D31" s="46"/>
      <c r="E31" s="47"/>
      <c r="F31" s="47">
        <f t="shared" si="0"/>
        <v>0</v>
      </c>
    </row>
    <row r="32" spans="1:6" ht="13.5" x14ac:dyDescent="0.2">
      <c r="A32" s="15"/>
      <c r="B32" s="15" t="s">
        <v>31</v>
      </c>
      <c r="C32" s="62"/>
      <c r="D32" s="49"/>
      <c r="E32" s="63"/>
      <c r="F32" s="16">
        <f>SUM(F29:F31)</f>
        <v>0</v>
      </c>
    </row>
    <row r="33" spans="1:6" x14ac:dyDescent="0.2">
      <c r="A33" s="71"/>
      <c r="B33" s="71"/>
      <c r="C33" s="71"/>
      <c r="D33" s="80"/>
      <c r="E33" s="71"/>
      <c r="F33" s="71"/>
    </row>
    <row r="34" spans="1:6" ht="13.5" x14ac:dyDescent="0.2">
      <c r="A34" s="128" t="s">
        <v>57</v>
      </c>
      <c r="B34" s="129"/>
      <c r="C34" s="35"/>
      <c r="D34" s="35"/>
      <c r="E34" s="35"/>
      <c r="F34" s="35"/>
    </row>
    <row r="35" spans="1:6" ht="13.5" x14ac:dyDescent="0.2">
      <c r="A35" s="72" t="s">
        <v>20</v>
      </c>
      <c r="B35" s="106" t="s">
        <v>42</v>
      </c>
      <c r="C35" s="45" t="s">
        <v>6</v>
      </c>
      <c r="D35" s="46"/>
      <c r="E35" s="47"/>
      <c r="F35" s="47">
        <f>E35*D35</f>
        <v>0</v>
      </c>
    </row>
    <row r="36" spans="1:6" ht="13.5" x14ac:dyDescent="0.2">
      <c r="A36" s="35" t="s">
        <v>21</v>
      </c>
      <c r="B36" s="101" t="s">
        <v>88</v>
      </c>
      <c r="C36" s="45" t="s">
        <v>6</v>
      </c>
      <c r="D36" s="46"/>
      <c r="E36" s="47"/>
      <c r="F36" s="47">
        <f>E36*D36</f>
        <v>0</v>
      </c>
    </row>
    <row r="37" spans="1:6" ht="13.5" x14ac:dyDescent="0.2">
      <c r="A37" s="81" t="s">
        <v>21</v>
      </c>
      <c r="B37" s="107" t="s">
        <v>79</v>
      </c>
      <c r="C37" s="82" t="s">
        <v>6</v>
      </c>
      <c r="D37" s="83"/>
      <c r="E37" s="84"/>
      <c r="F37" s="84">
        <f>E37*D37</f>
        <v>0</v>
      </c>
    </row>
    <row r="38" spans="1:6" ht="27" x14ac:dyDescent="0.2">
      <c r="A38" s="35" t="s">
        <v>22</v>
      </c>
      <c r="B38" s="101" t="s">
        <v>59</v>
      </c>
      <c r="C38" s="45" t="s">
        <v>6</v>
      </c>
      <c r="D38" s="46"/>
      <c r="E38" s="47"/>
      <c r="F38" s="47">
        <f>E38*D38</f>
        <v>0</v>
      </c>
    </row>
    <row r="39" spans="1:6" ht="17.100000000000001" customHeight="1" x14ac:dyDescent="0.2">
      <c r="A39" s="81" t="s">
        <v>89</v>
      </c>
      <c r="B39" s="107" t="s">
        <v>60</v>
      </c>
      <c r="C39" s="82" t="s">
        <v>6</v>
      </c>
      <c r="D39" s="83"/>
      <c r="E39" s="84"/>
      <c r="F39" s="84">
        <f>E39*D39</f>
        <v>0</v>
      </c>
    </row>
    <row r="40" spans="1:6" ht="27" x14ac:dyDescent="0.2">
      <c r="A40" s="35" t="s">
        <v>25</v>
      </c>
      <c r="B40" s="102" t="s">
        <v>91</v>
      </c>
      <c r="C40" s="15" t="s">
        <v>6</v>
      </c>
      <c r="D40" s="27"/>
      <c r="E40" s="16"/>
      <c r="F40" s="16">
        <f t="shared" ref="F40" si="1">E40*D40</f>
        <v>0</v>
      </c>
    </row>
    <row r="41" spans="1:6" ht="27" x14ac:dyDescent="0.2">
      <c r="A41" s="81" t="s">
        <v>90</v>
      </c>
      <c r="B41" s="107" t="s">
        <v>92</v>
      </c>
      <c r="C41" s="73" t="s">
        <v>6</v>
      </c>
      <c r="D41" s="85"/>
      <c r="E41" s="86"/>
      <c r="F41" s="86">
        <f t="shared" ref="F41" si="2">E41*D41</f>
        <v>0</v>
      </c>
    </row>
    <row r="42" spans="1:6" ht="13.5" x14ac:dyDescent="0.2">
      <c r="A42" s="64"/>
      <c r="B42" s="64" t="s">
        <v>32</v>
      </c>
      <c r="C42" s="62"/>
      <c r="D42" s="49"/>
      <c r="E42" s="63"/>
      <c r="F42" s="65">
        <f>F35+F36+F38+F40</f>
        <v>0</v>
      </c>
    </row>
    <row r="43" spans="1:6" ht="13.5" x14ac:dyDescent="0.2">
      <c r="A43" s="60"/>
      <c r="B43" s="64" t="s">
        <v>101</v>
      </c>
      <c r="C43" s="62"/>
      <c r="D43" s="49"/>
      <c r="E43" s="63"/>
      <c r="F43" s="65">
        <f>F37+F39+F41</f>
        <v>0</v>
      </c>
    </row>
    <row r="44" spans="1:6" ht="13.5" x14ac:dyDescent="0.2">
      <c r="A44" s="66"/>
      <c r="B44" s="114" t="s">
        <v>97</v>
      </c>
      <c r="C44" s="115"/>
      <c r="D44" s="116"/>
      <c r="E44" s="117"/>
      <c r="F44" s="118">
        <f>F43-F42</f>
        <v>0</v>
      </c>
    </row>
    <row r="45" spans="1:6" ht="13.5" x14ac:dyDescent="0.2">
      <c r="A45" s="48"/>
      <c r="B45" s="48"/>
      <c r="C45" s="66"/>
      <c r="D45" s="67"/>
      <c r="E45" s="68"/>
      <c r="F45" s="50"/>
    </row>
    <row r="46" spans="1:6" ht="13.5" x14ac:dyDescent="0.2">
      <c r="A46" s="123" t="s">
        <v>61</v>
      </c>
      <c r="B46" s="124"/>
      <c r="C46" s="124"/>
      <c r="D46" s="124"/>
      <c r="E46" s="124"/>
      <c r="F46" s="125"/>
    </row>
    <row r="47" spans="1:6" ht="13.5" x14ac:dyDescent="0.2">
      <c r="A47" s="32" t="s">
        <v>28</v>
      </c>
      <c r="B47" s="108" t="s">
        <v>80</v>
      </c>
      <c r="C47" s="32" t="s">
        <v>18</v>
      </c>
      <c r="D47" s="33"/>
      <c r="E47" s="34"/>
      <c r="F47" s="34">
        <f t="shared" ref="F47" si="3">E47*D47</f>
        <v>0</v>
      </c>
    </row>
    <row r="48" spans="1:6" ht="13.5" x14ac:dyDescent="0.2">
      <c r="A48" s="32" t="s">
        <v>29</v>
      </c>
      <c r="B48" s="108" t="s">
        <v>43</v>
      </c>
      <c r="C48" s="32" t="s">
        <v>19</v>
      </c>
      <c r="D48" s="33"/>
      <c r="E48" s="34"/>
      <c r="F48" s="34">
        <f t="shared" ref="F48:F53" si="4">E48*D48</f>
        <v>0</v>
      </c>
    </row>
    <row r="49" spans="1:6" ht="13.5" x14ac:dyDescent="0.2">
      <c r="A49" s="32" t="s">
        <v>29</v>
      </c>
      <c r="B49" s="108" t="s">
        <v>44</v>
      </c>
      <c r="C49" s="32" t="s">
        <v>19</v>
      </c>
      <c r="D49" s="33"/>
      <c r="E49" s="34"/>
      <c r="F49" s="34">
        <f t="shared" si="4"/>
        <v>0</v>
      </c>
    </row>
    <row r="50" spans="1:6" ht="13.5" x14ac:dyDescent="0.2">
      <c r="A50" s="32" t="s">
        <v>38</v>
      </c>
      <c r="B50" s="108" t="s">
        <v>45</v>
      </c>
      <c r="C50" s="32" t="s">
        <v>19</v>
      </c>
      <c r="D50" s="33"/>
      <c r="E50" s="34"/>
      <c r="F50" s="34">
        <f t="shared" si="4"/>
        <v>0</v>
      </c>
    </row>
    <row r="51" spans="1:6" ht="13.5" x14ac:dyDescent="0.2">
      <c r="A51" s="32" t="s">
        <v>62</v>
      </c>
      <c r="B51" s="109" t="s">
        <v>46</v>
      </c>
      <c r="C51" s="87" t="s">
        <v>19</v>
      </c>
      <c r="D51" s="88"/>
      <c r="E51" s="89"/>
      <c r="F51" s="89">
        <f t="shared" si="4"/>
        <v>0</v>
      </c>
    </row>
    <row r="52" spans="1:6" ht="13.5" x14ac:dyDescent="0.2">
      <c r="A52" s="32" t="s">
        <v>63</v>
      </c>
      <c r="B52" s="110" t="s">
        <v>47</v>
      </c>
      <c r="C52" s="77" t="s">
        <v>19</v>
      </c>
      <c r="D52" s="78"/>
      <c r="E52" s="79"/>
      <c r="F52" s="79">
        <f t="shared" si="4"/>
        <v>0</v>
      </c>
    </row>
    <row r="53" spans="1:6" ht="13.5" x14ac:dyDescent="0.2">
      <c r="A53" s="32" t="s">
        <v>65</v>
      </c>
      <c r="B53" s="110" t="s">
        <v>64</v>
      </c>
      <c r="C53" s="77" t="s">
        <v>19</v>
      </c>
      <c r="D53" s="78"/>
      <c r="E53" s="79"/>
      <c r="F53" s="79">
        <f t="shared" si="4"/>
        <v>0</v>
      </c>
    </row>
    <row r="54" spans="1:6" ht="13.5" x14ac:dyDescent="0.2">
      <c r="A54" s="53"/>
      <c r="B54" s="53" t="s">
        <v>27</v>
      </c>
      <c r="C54" s="53"/>
      <c r="D54" s="54"/>
      <c r="E54" s="55"/>
      <c r="F54" s="55">
        <f>SUM(F47:F53)</f>
        <v>0</v>
      </c>
    </row>
    <row r="55" spans="1:6" ht="13.5" x14ac:dyDescent="0.2">
      <c r="A55" s="35"/>
      <c r="B55" s="35"/>
      <c r="C55" s="35"/>
      <c r="D55" s="69"/>
      <c r="E55" s="70"/>
      <c r="F55" s="70"/>
    </row>
    <row r="56" spans="1:6" ht="13.5" x14ac:dyDescent="0.2">
      <c r="A56" s="130" t="s">
        <v>66</v>
      </c>
      <c r="B56" s="131"/>
      <c r="C56" s="131"/>
      <c r="D56" s="131"/>
      <c r="E56" s="131"/>
      <c r="F56" s="132"/>
    </row>
    <row r="57" spans="1:6" ht="13.5" x14ac:dyDescent="0.2">
      <c r="A57" s="32" t="s">
        <v>15</v>
      </c>
      <c r="B57" s="108" t="s">
        <v>48</v>
      </c>
      <c r="C57" s="32" t="s">
        <v>19</v>
      </c>
      <c r="D57" s="33"/>
      <c r="E57" s="34"/>
      <c r="F57" s="34">
        <f t="shared" ref="F57:F60" si="5">E57*D57</f>
        <v>0</v>
      </c>
    </row>
    <row r="58" spans="1:6" ht="13.5" x14ac:dyDescent="0.2">
      <c r="A58" s="32" t="s">
        <v>35</v>
      </c>
      <c r="B58" s="108" t="s">
        <v>49</v>
      </c>
      <c r="C58" s="32" t="s">
        <v>19</v>
      </c>
      <c r="D58" s="33"/>
      <c r="E58" s="34"/>
      <c r="F58" s="34">
        <f t="shared" ref="F58" si="6">E58*D58</f>
        <v>0</v>
      </c>
    </row>
    <row r="59" spans="1:6" ht="13.5" x14ac:dyDescent="0.2">
      <c r="A59" s="32" t="s">
        <v>67</v>
      </c>
      <c r="B59" s="108" t="s">
        <v>71</v>
      </c>
      <c r="C59" s="32" t="s">
        <v>19</v>
      </c>
      <c r="D59" s="33"/>
      <c r="E59" s="34"/>
      <c r="F59" s="34">
        <f t="shared" si="5"/>
        <v>0</v>
      </c>
    </row>
    <row r="60" spans="1:6" ht="13.5" x14ac:dyDescent="0.2">
      <c r="A60" s="95" t="s">
        <v>74</v>
      </c>
      <c r="B60" s="111" t="s">
        <v>81</v>
      </c>
      <c r="C60" s="95" t="s">
        <v>19</v>
      </c>
      <c r="D60" s="96"/>
      <c r="E60" s="97"/>
      <c r="F60" s="98">
        <f t="shared" si="5"/>
        <v>0</v>
      </c>
    </row>
    <row r="61" spans="1:6" ht="13.5" x14ac:dyDescent="0.2">
      <c r="A61" s="53"/>
      <c r="B61" s="53" t="s">
        <v>34</v>
      </c>
      <c r="C61" s="53"/>
      <c r="D61" s="54"/>
      <c r="E61" s="55"/>
      <c r="F61" s="55">
        <f>SUM(F57:F59)</f>
        <v>0</v>
      </c>
    </row>
    <row r="62" spans="1:6" ht="13.5" x14ac:dyDescent="0.2">
      <c r="A62" s="60"/>
      <c r="B62" s="64" t="s">
        <v>75</v>
      </c>
      <c r="C62" s="62"/>
      <c r="D62" s="49"/>
      <c r="E62" s="63"/>
      <c r="F62" s="65">
        <f>F60</f>
        <v>0</v>
      </c>
    </row>
    <row r="63" spans="1:6" ht="13.5" x14ac:dyDescent="0.2">
      <c r="A63" s="66"/>
      <c r="B63" s="114" t="s">
        <v>99</v>
      </c>
      <c r="C63" s="115"/>
      <c r="D63" s="116"/>
      <c r="E63" s="117"/>
      <c r="F63" s="118">
        <f>F62</f>
        <v>0</v>
      </c>
    </row>
    <row r="64" spans="1:6" ht="13.5" x14ac:dyDescent="0.2">
      <c r="A64" s="35"/>
      <c r="B64" s="35"/>
      <c r="C64" s="35"/>
      <c r="D64" s="69"/>
      <c r="E64" s="70"/>
      <c r="F64" s="70"/>
    </row>
    <row r="65" spans="1:6" ht="13.5" x14ac:dyDescent="0.2">
      <c r="A65" s="126" t="s">
        <v>68</v>
      </c>
      <c r="B65" s="124"/>
      <c r="C65" s="124"/>
      <c r="D65" s="124"/>
      <c r="E65" s="124"/>
      <c r="F65" s="127"/>
    </row>
    <row r="66" spans="1:6" ht="13.5" x14ac:dyDescent="0.2">
      <c r="A66" s="60" t="s">
        <v>69</v>
      </c>
      <c r="B66" s="112" t="s">
        <v>50</v>
      </c>
      <c r="C66" s="60" t="s">
        <v>6</v>
      </c>
      <c r="D66" s="91"/>
      <c r="E66" s="61"/>
      <c r="F66" s="61">
        <f>E66*D66</f>
        <v>0</v>
      </c>
    </row>
    <row r="67" spans="1:6" ht="13.5" x14ac:dyDescent="0.2">
      <c r="A67" s="60" t="s">
        <v>70</v>
      </c>
      <c r="B67" s="112" t="s">
        <v>93</v>
      </c>
      <c r="C67" s="60" t="s">
        <v>6</v>
      </c>
      <c r="D67" s="91"/>
      <c r="E67" s="61"/>
      <c r="F67" s="61">
        <f>E67*D67</f>
        <v>0</v>
      </c>
    </row>
    <row r="68" spans="1:6" ht="13.5" x14ac:dyDescent="0.2">
      <c r="A68" s="53"/>
      <c r="B68" s="53" t="s">
        <v>73</v>
      </c>
      <c r="C68" s="53"/>
      <c r="D68" s="54"/>
      <c r="E68" s="55"/>
      <c r="F68" s="55">
        <f>SUM(F66:F67)</f>
        <v>0</v>
      </c>
    </row>
    <row r="69" spans="1:6" ht="14.1" customHeight="1" thickBot="1" x14ac:dyDescent="0.25">
      <c r="A69" s="18"/>
      <c r="B69" s="18"/>
      <c r="C69" s="18"/>
      <c r="D69" s="28"/>
      <c r="E69" s="18"/>
      <c r="F69" s="18"/>
    </row>
    <row r="70" spans="1:6" ht="14.25" thickBot="1" x14ac:dyDescent="0.3">
      <c r="A70" s="19"/>
      <c r="B70" s="20" t="s">
        <v>94</v>
      </c>
      <c r="C70" s="94"/>
      <c r="D70" s="24"/>
      <c r="E70" s="1"/>
      <c r="F70" s="21">
        <f>F42+F17+F54+F68+F24+F32+F61</f>
        <v>0</v>
      </c>
    </row>
    <row r="71" spans="1:6" ht="13.5" x14ac:dyDescent="0.2">
      <c r="A71" s="113"/>
      <c r="B71" s="114" t="s">
        <v>96</v>
      </c>
      <c r="C71" s="115"/>
      <c r="D71" s="116"/>
      <c r="E71" s="117"/>
      <c r="F71" s="118">
        <f>F26</f>
        <v>0</v>
      </c>
    </row>
    <row r="72" spans="1:6" ht="13.5" x14ac:dyDescent="0.2">
      <c r="A72" s="113"/>
      <c r="B72" s="114" t="s">
        <v>98</v>
      </c>
      <c r="C72" s="115"/>
      <c r="D72" s="116"/>
      <c r="E72" s="117"/>
      <c r="F72" s="118">
        <f>F44</f>
        <v>0</v>
      </c>
    </row>
    <row r="73" spans="1:6" ht="14.25" thickBot="1" x14ac:dyDescent="0.25">
      <c r="A73" s="113"/>
      <c r="B73" s="114" t="s">
        <v>102</v>
      </c>
      <c r="C73" s="115"/>
      <c r="D73" s="116"/>
      <c r="E73" s="117"/>
      <c r="F73" s="118">
        <f>F63</f>
        <v>0</v>
      </c>
    </row>
    <row r="74" spans="1:6" ht="14.25" thickBot="1" x14ac:dyDescent="0.3">
      <c r="A74" s="1"/>
      <c r="B74" s="92" t="s">
        <v>36</v>
      </c>
      <c r="C74" s="94"/>
      <c r="D74" s="24"/>
      <c r="E74" s="1"/>
      <c r="F74" s="93">
        <f>F43+F17+F54+F68+F25+F32+F61+F62</f>
        <v>0</v>
      </c>
    </row>
    <row r="75" spans="1:6" ht="13.5" x14ac:dyDescent="0.25">
      <c r="A75" s="1"/>
      <c r="B75" s="1"/>
      <c r="C75" s="1"/>
      <c r="D75" s="24"/>
      <c r="E75" s="1"/>
      <c r="F75" s="1"/>
    </row>
    <row r="78" spans="1:6" x14ac:dyDescent="0.2">
      <c r="D78" s="90"/>
    </row>
  </sheetData>
  <mergeCells count="9">
    <mergeCell ref="C3:F4"/>
    <mergeCell ref="C2:F2"/>
    <mergeCell ref="A18:D18"/>
    <mergeCell ref="A46:F46"/>
    <mergeCell ref="A65:F65"/>
    <mergeCell ref="A19:D19"/>
    <mergeCell ref="A56:F56"/>
    <mergeCell ref="A34:B34"/>
    <mergeCell ref="A13:D13"/>
  </mergeCells>
  <phoneticPr fontId="6" type="noConversion"/>
  <pageMargins left="0" right="0" top="0" bottom="0" header="0.511811023622047" footer="0.511811023622047"/>
  <pageSetup paperSize="9" scale="76" fitToHeight="0" pageOrder="overThenDown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251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LOT SECOND OEUVRE</vt:lpstr>
      <vt:lpstr>OuvrageDesignation</vt:lpstr>
      <vt:lpstr>OuvrageQuantite</vt:lpstr>
      <vt:lpstr>OuvrageReference</vt:lpstr>
      <vt:lpstr>OuvrageUnite</vt:lpstr>
      <vt:lpstr>Section_1</vt:lpstr>
      <vt:lpstr>'LOT SECOND OEUVRE'!Zone_d_impression</vt:lpstr>
    </vt:vector>
  </TitlesOfParts>
  <Company>C&amp;C Architecture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PIP</dc:title>
  <dc:subject/>
  <dc:creator>Céline Janvier</dc:creator>
  <dc:description/>
  <cp:lastModifiedBy>Laurent Chavinier</cp:lastModifiedBy>
  <cp:revision>9</cp:revision>
  <cp:lastPrinted>2023-05-23T12:27:05Z</cp:lastPrinted>
  <dcterms:created xsi:type="dcterms:W3CDTF">2023-02-20T11:26:41Z</dcterms:created>
  <dcterms:modified xsi:type="dcterms:W3CDTF">2026-02-17T08:20:30Z</dcterms:modified>
  <dc:language>fr-FR</dc:language>
</cp:coreProperties>
</file>